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kveliki_hbor_hr/Documents/Documents/HPM/"/>
    </mc:Choice>
  </mc:AlternateContent>
  <xr:revisionPtr revIDLastSave="0" documentId="8_{0156F57D-044A-45C1-845F-21317A98F3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VB 011-19 Troškovnik" sheetId="1" r:id="rId1"/>
  </sheets>
  <definedNames>
    <definedName name="_xlnm.Print_Area" localSheetId="0">'EVB 011-19 Troškovnik'!$A$1:$H$71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E60" i="1"/>
  <c r="F60" i="1"/>
  <c r="D61" i="1"/>
  <c r="F54" i="1"/>
  <c r="G54" i="1" s="1"/>
  <c r="E63" i="1" s="1"/>
  <c r="A43" i="1"/>
  <c r="C43" i="1" s="1"/>
  <c r="D62" i="1" s="1"/>
  <c r="A29" i="1"/>
  <c r="C29" i="1" s="1"/>
  <c r="B16" i="1"/>
  <c r="D16" i="1" s="1"/>
  <c r="D64" i="1" l="1"/>
  <c r="D63" i="1"/>
  <c r="D29" i="1"/>
  <c r="D43" i="1"/>
  <c r="H54" i="1"/>
  <c r="F63" i="1" s="1"/>
  <c r="E16" i="1"/>
  <c r="E43" i="1" l="1"/>
  <c r="F62" i="1" s="1"/>
  <c r="E62" i="1"/>
  <c r="E29" i="1"/>
  <c r="F61" i="1" s="1"/>
  <c r="E61" i="1"/>
  <c r="F16" i="1"/>
  <c r="E64" i="1" l="1"/>
  <c r="F64" i="1"/>
</calcChain>
</file>

<file path=xl/sharedStrings.xml><?xml version="1.0" encoding="utf-8"?>
<sst xmlns="http://schemas.openxmlformats.org/spreadsheetml/2006/main" count="76" uniqueCount="73">
  <si>
    <t>broj rola u kartonu</t>
  </si>
  <si>
    <t>dužina 1 kom role u metrima</t>
  </si>
  <si>
    <t>ukupno metara u kartonu</t>
  </si>
  <si>
    <t>ukupan broj listića u kartonu</t>
  </si>
  <si>
    <t>ukupan broj listića u 1 kom role</t>
  </si>
  <si>
    <t>- autocat izvlačenje</t>
  </si>
  <si>
    <t>NAZIV ROBE i PROIZVOĐAČ</t>
  </si>
  <si>
    <t>2. Toaletni listići</t>
  </si>
  <si>
    <t>broj paketića u kartonu</t>
  </si>
  <si>
    <t>ukupno listića u kartonu</t>
  </si>
  <si>
    <t>dimenzije listića                     (širina i duljina)</t>
  </si>
  <si>
    <t>- istiskivanje u pjeni</t>
  </si>
  <si>
    <t>3. Pjena - sapun za pranje ruku</t>
  </si>
  <si>
    <t>4. Osvježivač prostora</t>
  </si>
  <si>
    <t>- minimalna dimenzija listića 18 x 10 cm</t>
  </si>
  <si>
    <t>- minimalno trajanje jednog punjenja 30 dana</t>
  </si>
  <si>
    <t>komada mirisa u pakovanju</t>
  </si>
  <si>
    <t>ukupna količina</t>
  </si>
  <si>
    <t>jedinična cijena jednog punjenja</t>
  </si>
  <si>
    <t>vremenski period trajanja jednog punjenja mirisa (dana)</t>
  </si>
  <si>
    <t>1. Ubrusi</t>
  </si>
  <si>
    <t>broj listića u paketiću</t>
  </si>
  <si>
    <t>- minimalna širina role 19 cm, minimalna dužina listića 21 cm</t>
  </si>
  <si>
    <t>- funkcioniranje dozatora mirisa na baterijske uloške uz senzorsko / vremensko upravljanje detekcije svjetla</t>
  </si>
  <si>
    <t>- papir dvoslojni bijeli,minimalno 75%+ bjeline/celuloze, papir minimalno 30g/m2</t>
  </si>
  <si>
    <t>dimenzije role 
(širina i duljina)</t>
  </si>
  <si>
    <t>NAZIV ROBE</t>
  </si>
  <si>
    <t>1. UBRUSI</t>
  </si>
  <si>
    <t>2. TOALETNI LISTIĆI</t>
  </si>
  <si>
    <t>4. OSVJEŽIVAČ PROSTORA</t>
  </si>
  <si>
    <t>Ukupno u kn, bez PDV-a</t>
  </si>
  <si>
    <t>Potpis i pečat:</t>
  </si>
  <si>
    <t>Ukupno u kn, 
s PDV-om</t>
  </si>
  <si>
    <t>- preporučljivo pakiranje jedog punjenja  0,8 -5 litara</t>
  </si>
  <si>
    <t>REKAPITULACIJA PONUDE za postupak nabave higijenskog potrošnog materijala;</t>
  </si>
  <si>
    <t>- papir dvoslojni ili izrađen airflex tehnologijom, minimalno 75%+ bjeline/celuloze, papir minimalno 30g/m2</t>
  </si>
  <si>
    <t>Zagreb, __________2021.</t>
  </si>
  <si>
    <t>- osvježivač prostora na bazi isparavanja mirisa iz dozatora s ventilatorom baterijsko napajanje, a bez korištenja aerosola-spray-a-raspršivanja i gela,</t>
  </si>
  <si>
    <t>PDV 25%</t>
  </si>
  <si>
    <t>jedinična cijena 1 kom kartona</t>
  </si>
  <si>
    <t>okvirna količina listića (komada)</t>
  </si>
  <si>
    <t xml:space="preserve">okvirna količina listića (komada) </t>
  </si>
  <si>
    <t>ukupna cijena bez PDV-a                        (9=7 x 8)</t>
  </si>
  <si>
    <t>ukupna cijena bez PDV-a                        (11=9 x 10)</t>
  </si>
  <si>
    <t>PDV 25%           (12=11 x 25%)</t>
  </si>
  <si>
    <t>ukupna cijena s PDV-om 
(13=11+12)</t>
  </si>
  <si>
    <r>
      <t>broj kartona koji se nudi za potrebnu količinu listića</t>
    </r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                                </t>
    </r>
    <r>
      <rPr>
        <sz val="8"/>
        <color theme="1"/>
        <rFont val="Calibri"/>
        <family val="2"/>
        <charset val="238"/>
        <scheme val="minor"/>
      </rPr>
      <t xml:space="preserve">ako je rezultat decimalan broj isti se zaokružuje na prvi veći cijeli broj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(9=8 / 7)</t>
    </r>
  </si>
  <si>
    <t>PDV 25%         (10=9 x 25%)</t>
  </si>
  <si>
    <t>ukupna cijena s PDV-om (11=9+10)</t>
  </si>
  <si>
    <r>
      <t>broj kartona koji se nudi za potrebnu količinu listića</t>
    </r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                                </t>
    </r>
    <r>
      <rPr>
        <sz val="8"/>
        <color theme="1"/>
        <rFont val="Calibri"/>
        <family val="2"/>
        <charset val="238"/>
        <scheme val="minor"/>
      </rPr>
      <t xml:space="preserve">ako je rezultat decimalan broj, isti se zaokružuje na prvi veći cijeli broj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(7=6 / 5)</t>
    </r>
  </si>
  <si>
    <t>količina pjene u jednom kom pakovanja sapuna/pjene u litrama</t>
  </si>
  <si>
    <t>okvirna količina pjene (litara)</t>
  </si>
  <si>
    <r>
      <t>broj komada koji se nudi za potrebnu količinu pjene</t>
    </r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                                </t>
    </r>
    <r>
      <rPr>
        <sz val="8"/>
        <color theme="1"/>
        <rFont val="Calibri"/>
        <family val="2"/>
        <charset val="238"/>
        <scheme val="minor"/>
      </rPr>
      <t xml:space="preserve">ako je rezultat decimalan broj, isti se zaokružuje na prvi veći cijeli broj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(5 = 3 / 2)</t>
    </r>
  </si>
  <si>
    <t>ukupna cijena bez PDV-a                        (7 =5 x 6)</t>
  </si>
  <si>
    <t>PDV 25% 
(8 = 7 x 25%)</t>
  </si>
  <si>
    <t>ukupna cijena s PDV-om 
(9 = 7 + 8 )</t>
  </si>
  <si>
    <t>jedinična cijena 1 kom kartona listića</t>
  </si>
  <si>
    <t>jedinična cijena jednog komada pjene</t>
  </si>
  <si>
    <r>
      <t xml:space="preserve">ukupna cijena bez PDV-a 
</t>
    </r>
    <r>
      <rPr>
        <sz val="11"/>
        <color theme="1"/>
        <rFont val="Calibri"/>
        <family val="2"/>
        <scheme val="minor"/>
      </rPr>
      <t>(6 = 4 x 5)</t>
    </r>
  </si>
  <si>
    <r>
      <t xml:space="preserve">PDV 25%          </t>
    </r>
    <r>
      <rPr>
        <sz val="11"/>
        <color theme="1"/>
        <rFont val="Calibri"/>
        <family val="2"/>
        <scheme val="minor"/>
      </rPr>
      <t>(7 = 6 x 25%)</t>
    </r>
  </si>
  <si>
    <r>
      <t>ukupna cijena s PDV-om</t>
    </r>
    <r>
      <rPr>
        <sz val="11"/>
        <color theme="1"/>
        <rFont val="Calibri"/>
        <family val="2"/>
        <scheme val="minor"/>
      </rPr>
      <t xml:space="preserve"> 
(8 =6 + 7)</t>
    </r>
  </si>
  <si>
    <t>SVEUKUPNO u KN</t>
  </si>
  <si>
    <t xml:space="preserve">Prilog broj 1 - TROŠKOVNIK NABAVA HPM 2021.
</t>
  </si>
  <si>
    <t>U tabeli je postavljena formula kako bi se automatski izračunavala količina broja kartona/pakiranja, a kako bi se zavisno od broja listića ili pakiranja sapuna dobila minimalno okvirna godišnja količina koju naručitelj navodi u stavkama troškovnika.</t>
  </si>
  <si>
    <t>3. PJENA - SAPUN ZA PRANJE RUKU</t>
  </si>
  <si>
    <t>- ukupna količina 333 litara, preporučljivo pakiranje do 6 komada u kartonu</t>
  </si>
  <si>
    <t>- ukupan broj paketa/kartona rola koji će svaki ponuditelj ponuditi izračunava se na način da se izračuna broj potrebnih rola zavisno o duljini svake pojedine role ponuditelja i broju listića koji iz svake pojedine role izlazi rezanjem na dimenziju, a da bi se dobila najmanje količina 1.522.380 komada listića ubrusa</t>
  </si>
  <si>
    <t>- ukupan broj paketa/kartona koji će svaki ponuditelj ponuditi izračunava se zavisno o količini svakog paketića i broju paketića u svakom pojedinom kartonu, a da bi se dobila količina najmanje od 809.250 komada listića</t>
  </si>
  <si>
    <t>*Upute za izračun broja kartona stavci 1. stupac 9, stavci 2. stupac 7 i stavci 3. stupac 5.</t>
  </si>
  <si>
    <t>- ukupna okvirna količina listića 809.250 komada, maksimalno do 50 komada paketića u kartonu</t>
  </si>
  <si>
    <t>- ukupna okvirna količina listića1.522.380 komada, maksimalno pakiranje 10 rola u paketu/kartonu</t>
  </si>
  <si>
    <t>- ukupan broj pojedinog pakovanja pjene izračunava se na način da se izračuna ukupna količina zavisno o količini sadržaja svakog pojedinog punjenja pjene, a da bi se dobila količina od 333 litara pjene</t>
  </si>
  <si>
    <t>- ukupna okvirna količina 135  punjenja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</si>
</sst>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 wrapText="1"/>
    </xf>
    <xf numFmtId="0" fontId="3" fillId="0" borderId="0" xfId="0" applyFont="1"/>
    <xf numFmtId="49" fontId="4" fillId="0" borderId="0" xfId="0" applyNumberFormat="1" applyFont="1" applyFill="1" applyAlignment="1">
      <alignment horizontal="left" vertical="top" wrapText="1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vertical="top" wrapText="1"/>
    </xf>
    <xf numFmtId="49" fontId="0" fillId="0" borderId="0" xfId="0" applyNumberFormat="1" applyFill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8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16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 indent="1"/>
    </xf>
    <xf numFmtId="164" fontId="5" fillId="0" borderId="1" xfId="0" applyNumberFormat="1" applyFont="1" applyFill="1" applyBorder="1" applyAlignment="1" applyProtection="1">
      <alignment vertical="center"/>
      <protection locked="0"/>
    </xf>
    <xf numFmtId="164" fontId="8" fillId="0" borderId="1" xfId="0" applyNumberFormat="1" applyFont="1" applyFill="1" applyBorder="1" applyAlignment="1" applyProtection="1">
      <alignment horizontal="right" vertical="center" indent="1"/>
      <protection locked="0"/>
    </xf>
    <xf numFmtId="49" fontId="4" fillId="0" borderId="0" xfId="0" applyNumberFormat="1" applyFont="1" applyFill="1" applyAlignment="1">
      <alignment vertical="top"/>
    </xf>
    <xf numFmtId="49" fontId="0" fillId="0" borderId="0" xfId="0" applyNumberFormat="1" applyAlignment="1">
      <alignment horizontal="left" vertical="top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0" fillId="5" borderId="1" xfId="0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 indent="1"/>
    </xf>
    <xf numFmtId="0" fontId="0" fillId="2" borderId="1" xfId="0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43961</xdr:colOff>
      <xdr:row>0</xdr:row>
      <xdr:rowOff>51289</xdr:rowOff>
    </xdr:from>
    <xdr:to>
      <xdr:col>1</xdr:col>
      <xdr:colOff>440348</xdr:colOff>
      <xdr:row>1</xdr:row>
      <xdr:rowOff>537064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FFDB29-AFB8-4AD7-8378-8FF0A7CDF0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1" y="51289"/>
          <a:ext cx="216217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71804</xdr:colOff>
      <xdr:row>56</xdr:row>
      <xdr:rowOff>101112</xdr:rowOff>
    </xdr:from>
    <xdr:to>
      <xdr:col>1</xdr:col>
      <xdr:colOff>468191</xdr:colOff>
      <xdr:row>56</xdr:row>
      <xdr:rowOff>777387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8BD493-A901-4EEF-8CEA-54D8548A51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04" y="26712497"/>
          <a:ext cx="21621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view="pageBreakPreview" zoomScale="130" zoomScaleNormal="130" zoomScaleSheetLayoutView="130" workbookViewId="0">
      <selection activeCell="D60" sqref="D60"/>
    </sheetView>
  </sheetViews>
  <sheetFormatPr defaultRowHeight="15" x14ac:dyDescent="0.25"/>
  <cols>
    <col min="1" max="1" width="26.42578125" customWidth="1"/>
    <col min="2" max="2" width="22.85546875" customWidth="1"/>
    <col min="3" max="3" width="14.140625" customWidth="1"/>
    <col min="4" max="4" width="13.28515625" customWidth="1"/>
    <col min="5" max="5" width="15.28515625" customWidth="1"/>
    <col min="6" max="6" width="13.42578125" customWidth="1"/>
    <col min="7" max="7" width="12.5703125" customWidth="1"/>
    <col min="8" max="8" width="15.28515625" customWidth="1"/>
    <col min="9" max="9" width="8.85546875" customWidth="1"/>
    <col min="10" max="10" width="7.7109375" bestFit="1" customWidth="1"/>
    <col min="11" max="11" width="9" bestFit="1" customWidth="1"/>
  </cols>
  <sheetData>
    <row r="1" spans="1:14" ht="15" customHeight="1" x14ac:dyDescent="0.25">
      <c r="A1" s="69" t="s">
        <v>62</v>
      </c>
      <c r="B1" s="69"/>
      <c r="C1" s="69"/>
      <c r="D1" s="69"/>
      <c r="E1" s="69"/>
      <c r="F1" s="69"/>
      <c r="G1" s="69"/>
      <c r="H1" s="69"/>
    </row>
    <row r="2" spans="1:14" ht="45.75" customHeight="1" x14ac:dyDescent="0.25">
      <c r="A2" s="69"/>
      <c r="B2" s="69"/>
      <c r="C2" s="69"/>
      <c r="D2" s="69"/>
      <c r="E2" s="69"/>
      <c r="F2" s="69"/>
      <c r="G2" s="69"/>
      <c r="H2" s="69"/>
    </row>
    <row r="4" spans="1:14" ht="15.75" x14ac:dyDescent="0.25">
      <c r="A4" s="4" t="s">
        <v>20</v>
      </c>
    </row>
    <row r="5" spans="1:14" x14ac:dyDescent="0.25">
      <c r="A5" s="57" t="s">
        <v>5</v>
      </c>
      <c r="B5" s="57"/>
      <c r="C5" s="57"/>
      <c r="D5" s="57"/>
      <c r="E5" s="57"/>
      <c r="F5" s="57"/>
      <c r="G5" s="57"/>
      <c r="H5" s="57"/>
      <c r="I5" s="6"/>
      <c r="J5" s="6"/>
      <c r="K5" s="6"/>
      <c r="L5" s="6"/>
    </row>
    <row r="6" spans="1:14" x14ac:dyDescent="0.25">
      <c r="A6" s="66" t="s">
        <v>35</v>
      </c>
      <c r="B6" s="66"/>
      <c r="C6" s="66"/>
      <c r="D6" s="66"/>
      <c r="E6" s="66"/>
      <c r="F6" s="66"/>
      <c r="G6" s="66"/>
      <c r="H6" s="66"/>
      <c r="I6" s="6"/>
      <c r="J6" s="6"/>
      <c r="K6" s="6"/>
      <c r="L6" s="6"/>
    </row>
    <row r="7" spans="1:14" x14ac:dyDescent="0.25">
      <c r="A7" s="57" t="s">
        <v>22</v>
      </c>
      <c r="B7" s="57"/>
      <c r="C7" s="57"/>
      <c r="D7" s="57"/>
      <c r="E7" s="57"/>
      <c r="F7" s="57"/>
      <c r="G7" s="57"/>
      <c r="H7" s="57"/>
      <c r="I7" s="6"/>
      <c r="J7" s="6"/>
      <c r="K7" s="6"/>
      <c r="L7" s="6"/>
    </row>
    <row r="8" spans="1:14" s="9" customFormat="1" x14ac:dyDescent="0.25">
      <c r="A8" s="72" t="s">
        <v>70</v>
      </c>
      <c r="B8" s="72"/>
      <c r="C8" s="72"/>
      <c r="D8" s="72"/>
      <c r="E8" s="72"/>
      <c r="F8" s="72"/>
      <c r="G8" s="72"/>
      <c r="H8" s="72"/>
      <c r="I8" s="10"/>
      <c r="J8" s="10"/>
      <c r="K8" s="10"/>
      <c r="L8" s="10"/>
    </row>
    <row r="9" spans="1:14" ht="33" customHeight="1" x14ac:dyDescent="0.25">
      <c r="A9" s="73" t="s">
        <v>66</v>
      </c>
      <c r="B9" s="73"/>
      <c r="C9" s="73"/>
      <c r="D9" s="73"/>
      <c r="E9" s="73"/>
      <c r="F9" s="73"/>
      <c r="G9" s="73"/>
      <c r="H9" s="73"/>
      <c r="I9" s="3"/>
      <c r="J9" s="3"/>
      <c r="K9" s="3"/>
      <c r="L9" s="3"/>
    </row>
    <row r="10" spans="1:14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4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</row>
    <row r="12" spans="1:14" ht="56.25" customHeight="1" x14ac:dyDescent="0.25">
      <c r="A12" s="13" t="s">
        <v>6</v>
      </c>
      <c r="B12" s="13" t="s">
        <v>25</v>
      </c>
      <c r="C12" s="13" t="s">
        <v>0</v>
      </c>
      <c r="D12" s="13" t="s">
        <v>1</v>
      </c>
      <c r="E12" s="13" t="s">
        <v>2</v>
      </c>
      <c r="F12" s="13" t="s">
        <v>4</v>
      </c>
      <c r="G12" s="13" t="s">
        <v>3</v>
      </c>
      <c r="M12" s="1"/>
      <c r="N12" s="1"/>
    </row>
    <row r="13" spans="1:14" ht="39.950000000000003" customHeight="1" x14ac:dyDescent="0.25">
      <c r="A13" s="29"/>
      <c r="B13" s="30"/>
      <c r="C13" s="31"/>
      <c r="D13" s="31"/>
      <c r="E13" s="31"/>
      <c r="F13" s="31"/>
      <c r="G13" s="31"/>
    </row>
    <row r="14" spans="1:14" x14ac:dyDescent="0.25">
      <c r="A14" s="20">
        <v>8</v>
      </c>
      <c r="B14" s="20">
        <v>9</v>
      </c>
      <c r="C14" s="20">
        <v>10</v>
      </c>
      <c r="D14" s="20">
        <v>11</v>
      </c>
      <c r="E14" s="20">
        <v>12</v>
      </c>
      <c r="F14" s="83">
        <v>13</v>
      </c>
      <c r="G14" s="83"/>
    </row>
    <row r="15" spans="1:14" s="33" customFormat="1" ht="97.5" x14ac:dyDescent="0.25">
      <c r="A15" s="32" t="s">
        <v>41</v>
      </c>
      <c r="B15" s="32" t="s">
        <v>46</v>
      </c>
      <c r="C15" s="39" t="s">
        <v>39</v>
      </c>
      <c r="D15" s="32" t="s">
        <v>43</v>
      </c>
      <c r="E15" s="32" t="s">
        <v>44</v>
      </c>
      <c r="F15" s="84" t="s">
        <v>45</v>
      </c>
      <c r="G15" s="84"/>
    </row>
    <row r="16" spans="1:14" ht="39.950000000000003" customHeight="1" x14ac:dyDescent="0.25">
      <c r="A16" s="22">
        <v>1522380</v>
      </c>
      <c r="B16" s="23" t="e">
        <f>ROUNDUP(A16/G13,)</f>
        <v>#DIV/0!</v>
      </c>
      <c r="C16" s="51"/>
      <c r="D16" s="50" t="e">
        <f>B16*C16</f>
        <v>#DIV/0!</v>
      </c>
      <c r="E16" s="50" t="e">
        <f>D16*25%</f>
        <v>#DIV/0!</v>
      </c>
      <c r="F16" s="85" t="e">
        <f>D16+E16</f>
        <v>#DIV/0!</v>
      </c>
      <c r="G16" s="85"/>
    </row>
    <row r="17" spans="1:12" ht="15.75" customHeight="1" x14ac:dyDescent="0.25"/>
    <row r="18" spans="1:12" ht="15.75" x14ac:dyDescent="0.25">
      <c r="A18" s="4" t="s">
        <v>7</v>
      </c>
    </row>
    <row r="19" spans="1:12" x14ac:dyDescent="0.25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5">
      <c r="A20" s="57" t="s">
        <v>14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2" x14ac:dyDescent="0.25">
      <c r="A21" s="57" t="s">
        <v>69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ht="29.25" customHeight="1" x14ac:dyDescent="0.25">
      <c r="A22" s="71" t="s">
        <v>67</v>
      </c>
      <c r="B22" s="71"/>
      <c r="C22" s="71"/>
      <c r="D22" s="71"/>
      <c r="E22" s="71"/>
      <c r="F22" s="71"/>
      <c r="G22" s="71"/>
      <c r="H22" s="71"/>
      <c r="I22" s="3"/>
      <c r="J22" s="3"/>
      <c r="K22" s="3"/>
      <c r="L22" s="3"/>
    </row>
    <row r="23" spans="1:12" ht="15" customHeight="1" x14ac:dyDescent="0.25"/>
    <row r="24" spans="1:12" s="2" customFormat="1" x14ac:dyDescent="0.25">
      <c r="A24" s="20">
        <v>1</v>
      </c>
      <c r="B24" s="20">
        <v>2</v>
      </c>
      <c r="C24" s="20">
        <v>3</v>
      </c>
      <c r="D24" s="20">
        <v>4</v>
      </c>
      <c r="E24" s="20">
        <v>5</v>
      </c>
      <c r="F24" s="20">
        <v>6</v>
      </c>
    </row>
    <row r="25" spans="1:12" s="24" customFormat="1" ht="45" customHeight="1" x14ac:dyDescent="0.25">
      <c r="A25" s="13" t="s">
        <v>6</v>
      </c>
      <c r="B25" s="13" t="s">
        <v>10</v>
      </c>
      <c r="C25" s="13" t="s">
        <v>21</v>
      </c>
      <c r="D25" s="13" t="s">
        <v>8</v>
      </c>
      <c r="E25" s="13" t="s">
        <v>9</v>
      </c>
      <c r="F25" s="19" t="s">
        <v>40</v>
      </c>
    </row>
    <row r="26" spans="1:12" s="27" customFormat="1" ht="39.950000000000003" customHeight="1" x14ac:dyDescent="0.25">
      <c r="A26" s="34"/>
      <c r="B26" s="35"/>
      <c r="C26" s="36"/>
      <c r="D26" s="36"/>
      <c r="E26" s="36"/>
      <c r="F26" s="28">
        <v>809250</v>
      </c>
    </row>
    <row r="27" spans="1:12" s="2" customFormat="1" ht="15" customHeight="1" x14ac:dyDescent="0.25">
      <c r="A27" s="20">
        <v>7</v>
      </c>
      <c r="B27" s="20">
        <v>8</v>
      </c>
      <c r="C27" s="20">
        <v>9</v>
      </c>
      <c r="D27" s="20">
        <v>10</v>
      </c>
      <c r="E27" s="83">
        <v>11</v>
      </c>
      <c r="F27" s="83"/>
    </row>
    <row r="28" spans="1:12" s="25" customFormat="1" ht="71.25" x14ac:dyDescent="0.25">
      <c r="A28" s="32" t="s">
        <v>49</v>
      </c>
      <c r="B28" s="39" t="s">
        <v>56</v>
      </c>
      <c r="C28" s="32" t="s">
        <v>42</v>
      </c>
      <c r="D28" s="32" t="s">
        <v>47</v>
      </c>
      <c r="E28" s="84" t="s">
        <v>48</v>
      </c>
      <c r="F28" s="84"/>
    </row>
    <row r="29" spans="1:12" s="27" customFormat="1" ht="39.950000000000003" customHeight="1" x14ac:dyDescent="0.25">
      <c r="A29" s="26" t="e">
        <f>ROUNDUP(F26/E26,)</f>
        <v>#DIV/0!</v>
      </c>
      <c r="B29" s="55"/>
      <c r="C29" s="53" t="e">
        <f>A29*B29</f>
        <v>#DIV/0!</v>
      </c>
      <c r="D29" s="53" t="e">
        <f>C29*25%</f>
        <v>#DIV/0!</v>
      </c>
      <c r="E29" s="86" t="e">
        <f>C29+D29</f>
        <v>#DIV/0!</v>
      </c>
      <c r="F29" s="86"/>
    </row>
    <row r="30" spans="1:12" ht="15" customHeight="1" x14ac:dyDescent="0.25"/>
    <row r="32" spans="1:12" ht="15.75" x14ac:dyDescent="0.25">
      <c r="A32" s="4" t="s">
        <v>12</v>
      </c>
    </row>
    <row r="33" spans="1:12" x14ac:dyDescent="0.25">
      <c r="A33" s="57" t="s">
        <v>11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x14ac:dyDescent="0.25">
      <c r="A34" s="66" t="s">
        <v>33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2" x14ac:dyDescent="0.25">
      <c r="A35" s="57" t="s">
        <v>65</v>
      </c>
      <c r="B35" s="57"/>
      <c r="C35" s="57"/>
      <c r="D35" s="57"/>
      <c r="E35" s="57"/>
      <c r="F35" s="57"/>
      <c r="G35" s="57"/>
      <c r="H35" s="57"/>
      <c r="I35" s="6"/>
      <c r="J35" s="6"/>
      <c r="K35" s="6"/>
      <c r="L35" s="6"/>
    </row>
    <row r="36" spans="1:12" ht="29.25" customHeight="1" x14ac:dyDescent="0.25">
      <c r="A36" s="67" t="s">
        <v>71</v>
      </c>
      <c r="B36" s="67"/>
      <c r="C36" s="67"/>
      <c r="D36" s="67"/>
      <c r="E36" s="67"/>
      <c r="F36" s="67"/>
      <c r="G36" s="67"/>
      <c r="H36" s="67"/>
      <c r="I36" s="3"/>
      <c r="J36" s="3"/>
      <c r="K36" s="3"/>
      <c r="L36" s="3"/>
    </row>
    <row r="37" spans="1:12" ht="15" customHeight="1" x14ac:dyDescent="0.25">
      <c r="A37" s="5"/>
      <c r="B37" s="5"/>
      <c r="C37" s="5"/>
      <c r="D37" s="5"/>
      <c r="E37" s="5"/>
      <c r="F37" s="5"/>
      <c r="I37" s="3"/>
      <c r="J37" s="3"/>
      <c r="K37" s="3"/>
      <c r="L37" s="3"/>
    </row>
    <row r="38" spans="1:12" x14ac:dyDescent="0.25">
      <c r="A38" s="20">
        <v>1</v>
      </c>
      <c r="B38" s="90">
        <v>2</v>
      </c>
      <c r="C38" s="91"/>
      <c r="D38" s="83">
        <v>3</v>
      </c>
      <c r="E38" s="83"/>
      <c r="I38" s="2"/>
      <c r="J38" s="2"/>
      <c r="K38" s="2"/>
      <c r="L38" s="2"/>
    </row>
    <row r="39" spans="1:12" s="2" customFormat="1" ht="51" customHeight="1" x14ac:dyDescent="0.25">
      <c r="A39" s="13" t="s">
        <v>6</v>
      </c>
      <c r="B39" s="89" t="s">
        <v>50</v>
      </c>
      <c r="C39" s="89"/>
      <c r="D39" s="87" t="s">
        <v>51</v>
      </c>
      <c r="E39" s="87"/>
      <c r="F39"/>
      <c r="G39"/>
      <c r="H39"/>
      <c r="I39"/>
      <c r="J39"/>
      <c r="K39"/>
      <c r="L39"/>
    </row>
    <row r="40" spans="1:12" s="27" customFormat="1" ht="39.950000000000003" customHeight="1" x14ac:dyDescent="0.25">
      <c r="A40" s="29"/>
      <c r="B40" s="58"/>
      <c r="C40" s="59"/>
      <c r="D40" s="88">
        <v>333</v>
      </c>
      <c r="E40" s="88"/>
      <c r="F40"/>
      <c r="G40"/>
      <c r="H40"/>
    </row>
    <row r="41" spans="1:12" s="2" customFormat="1" ht="15" customHeight="1" x14ac:dyDescent="0.25">
      <c r="A41" s="20">
        <v>5</v>
      </c>
      <c r="B41" s="20">
        <v>6</v>
      </c>
      <c r="C41" s="38">
        <v>7</v>
      </c>
      <c r="D41" s="38">
        <v>8</v>
      </c>
      <c r="E41" s="38">
        <v>9</v>
      </c>
    </row>
    <row r="42" spans="1:12" s="25" customFormat="1" ht="71.25" x14ac:dyDescent="0.25">
      <c r="A42" s="32" t="s">
        <v>52</v>
      </c>
      <c r="B42" s="39" t="s">
        <v>57</v>
      </c>
      <c r="C42" s="32" t="s">
        <v>53</v>
      </c>
      <c r="D42" s="32" t="s">
        <v>54</v>
      </c>
      <c r="E42" s="32" t="s">
        <v>55</v>
      </c>
      <c r="F42" s="24"/>
      <c r="G42" s="24"/>
      <c r="H42" s="24"/>
    </row>
    <row r="43" spans="1:12" s="27" customFormat="1" ht="39.950000000000003" customHeight="1" x14ac:dyDescent="0.25">
      <c r="A43" s="26" t="e">
        <f>ROUNDUP(D40/B40,)</f>
        <v>#DIV/0!</v>
      </c>
      <c r="B43" s="51"/>
      <c r="C43" s="52" t="e">
        <f>A43*B43</f>
        <v>#DIV/0!</v>
      </c>
      <c r="D43" s="52" t="e">
        <f>C43*25%</f>
        <v>#DIV/0!</v>
      </c>
      <c r="E43" s="52" t="e">
        <f>C43+D43</f>
        <v>#DIV/0!</v>
      </c>
    </row>
    <row r="44" spans="1:12" ht="15" customHeight="1" x14ac:dyDescent="0.25"/>
    <row r="46" spans="1:12" ht="15.75" x14ac:dyDescent="0.25">
      <c r="A46" s="8" t="s">
        <v>13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s="9" customFormat="1" x14ac:dyDescent="0.25">
      <c r="A47" s="56" t="s">
        <v>37</v>
      </c>
      <c r="B47" s="56"/>
      <c r="C47" s="56"/>
      <c r="D47" s="56"/>
      <c r="E47" s="56"/>
      <c r="F47" s="56"/>
      <c r="G47" s="56"/>
      <c r="H47" s="56"/>
      <c r="I47" s="68"/>
      <c r="J47" s="68"/>
      <c r="K47" s="68"/>
      <c r="L47" s="68"/>
    </row>
    <row r="48" spans="1:12" s="9" customFormat="1" x14ac:dyDescent="0.25">
      <c r="A48" s="70" t="s">
        <v>15</v>
      </c>
      <c r="B48" s="70"/>
      <c r="C48" s="70"/>
      <c r="D48" s="70"/>
      <c r="E48" s="70"/>
      <c r="F48" s="70"/>
      <c r="G48" s="70"/>
      <c r="H48" s="70"/>
      <c r="I48" s="10"/>
      <c r="J48" s="10"/>
      <c r="K48" s="10"/>
      <c r="L48" s="10"/>
    </row>
    <row r="49" spans="1:12" s="9" customFormat="1" x14ac:dyDescent="0.25">
      <c r="A49" s="56" t="s">
        <v>23</v>
      </c>
      <c r="B49" s="56"/>
      <c r="C49" s="56"/>
      <c r="D49" s="56"/>
      <c r="E49" s="56"/>
      <c r="F49" s="56"/>
      <c r="G49" s="56"/>
      <c r="H49" s="56"/>
      <c r="I49" s="12"/>
      <c r="J49" s="12"/>
      <c r="K49" s="12"/>
      <c r="L49" s="12"/>
    </row>
    <row r="50" spans="1:12" s="9" customFormat="1" x14ac:dyDescent="0.25">
      <c r="A50" s="70" t="s">
        <v>72</v>
      </c>
      <c r="B50" s="70"/>
      <c r="C50" s="70"/>
      <c r="D50" s="70"/>
      <c r="E50" s="70"/>
      <c r="F50" s="70"/>
      <c r="G50" s="70"/>
      <c r="H50" s="70"/>
      <c r="I50" s="10"/>
      <c r="J50" s="10"/>
      <c r="K50" s="10"/>
      <c r="L50" s="10"/>
    </row>
    <row r="51" spans="1:12" s="9" customFormat="1" x14ac:dyDescent="0.25">
      <c r="A51" s="67"/>
      <c r="B51" s="67"/>
      <c r="C51" s="67"/>
      <c r="D51" s="67"/>
      <c r="E51" s="67"/>
      <c r="F51" s="67"/>
      <c r="G51" s="67"/>
      <c r="H51" s="67"/>
      <c r="I51" s="11"/>
      <c r="J51" s="11"/>
      <c r="K51" s="11"/>
      <c r="L51" s="11"/>
    </row>
    <row r="52" spans="1:12" s="9" customFormat="1" x14ac:dyDescent="0.25">
      <c r="A52" s="15">
        <v>1</v>
      </c>
      <c r="B52" s="15">
        <v>2</v>
      </c>
      <c r="C52" s="15">
        <v>3</v>
      </c>
      <c r="D52" s="15">
        <v>4</v>
      </c>
      <c r="E52" s="15">
        <v>5</v>
      </c>
      <c r="F52" s="15">
        <v>6</v>
      </c>
      <c r="G52" s="15">
        <v>7</v>
      </c>
      <c r="H52" s="15">
        <v>8</v>
      </c>
      <c r="I52"/>
      <c r="J52"/>
      <c r="K52"/>
      <c r="L52"/>
    </row>
    <row r="53" spans="1:12" ht="45" x14ac:dyDescent="0.25">
      <c r="A53" s="7" t="s">
        <v>6</v>
      </c>
      <c r="B53" s="7" t="s">
        <v>19</v>
      </c>
      <c r="C53" s="7" t="s">
        <v>16</v>
      </c>
      <c r="D53" s="14" t="s">
        <v>17</v>
      </c>
      <c r="E53" s="37" t="s">
        <v>18</v>
      </c>
      <c r="F53" s="16" t="s">
        <v>58</v>
      </c>
      <c r="G53" s="17" t="s">
        <v>59</v>
      </c>
      <c r="H53" s="16" t="s">
        <v>60</v>
      </c>
    </row>
    <row r="54" spans="1:12" s="40" customFormat="1" ht="39.950000000000003" customHeight="1" x14ac:dyDescent="0.25">
      <c r="A54" s="41"/>
      <c r="B54" s="42"/>
      <c r="C54" s="42"/>
      <c r="D54" s="18">
        <v>135</v>
      </c>
      <c r="E54" s="54"/>
      <c r="F54" s="21">
        <f>D54*E54</f>
        <v>0</v>
      </c>
      <c r="G54" s="21">
        <f>F54*25%</f>
        <v>0</v>
      </c>
      <c r="H54" s="21">
        <f>F54+G54</f>
        <v>0</v>
      </c>
    </row>
    <row r="55" spans="1:12" ht="15" customHeight="1" x14ac:dyDescent="0.25"/>
    <row r="57" spans="1:12" ht="81.75" customHeight="1" x14ac:dyDescent="0.25">
      <c r="A57" s="74" t="s">
        <v>34</v>
      </c>
      <c r="B57" s="74"/>
      <c r="C57" s="74"/>
      <c r="D57" s="74"/>
      <c r="E57" s="74"/>
      <c r="F57" s="74"/>
    </row>
    <row r="59" spans="1:12" ht="30" customHeight="1" x14ac:dyDescent="0.25">
      <c r="A59" s="76" t="s">
        <v>26</v>
      </c>
      <c r="B59" s="76"/>
      <c r="C59" s="76"/>
      <c r="D59" s="44" t="s">
        <v>30</v>
      </c>
      <c r="E59" s="44" t="s">
        <v>38</v>
      </c>
      <c r="F59" s="44" t="s">
        <v>32</v>
      </c>
    </row>
    <row r="60" spans="1:12" ht="30" customHeight="1" x14ac:dyDescent="0.25">
      <c r="A60" s="60" t="s">
        <v>27</v>
      </c>
      <c r="B60" s="61"/>
      <c r="C60" s="62"/>
      <c r="D60" s="45" t="e">
        <f>D16</f>
        <v>#DIV/0!</v>
      </c>
      <c r="E60" s="46" t="e">
        <f>E16</f>
        <v>#DIV/0!</v>
      </c>
      <c r="F60" s="46" t="e">
        <f>F16</f>
        <v>#DIV/0!</v>
      </c>
    </row>
    <row r="61" spans="1:12" ht="30" customHeight="1" x14ac:dyDescent="0.25">
      <c r="A61" s="60" t="s">
        <v>28</v>
      </c>
      <c r="B61" s="61"/>
      <c r="C61" s="62"/>
      <c r="D61" s="45" t="e">
        <f>C29</f>
        <v>#DIV/0!</v>
      </c>
      <c r="E61" s="45" t="e">
        <f>D29</f>
        <v>#DIV/0!</v>
      </c>
      <c r="F61" s="45" t="e">
        <f>E29</f>
        <v>#DIV/0!</v>
      </c>
    </row>
    <row r="62" spans="1:12" ht="30" customHeight="1" x14ac:dyDescent="0.25">
      <c r="A62" s="60" t="s">
        <v>64</v>
      </c>
      <c r="B62" s="61"/>
      <c r="C62" s="62"/>
      <c r="D62" s="45" t="e">
        <f>C43</f>
        <v>#DIV/0!</v>
      </c>
      <c r="E62" s="45" t="e">
        <f>D43</f>
        <v>#DIV/0!</v>
      </c>
      <c r="F62" s="45" t="e">
        <f>E43</f>
        <v>#DIV/0!</v>
      </c>
    </row>
    <row r="63" spans="1:12" ht="30" customHeight="1" x14ac:dyDescent="0.25">
      <c r="A63" s="63" t="s">
        <v>29</v>
      </c>
      <c r="B63" s="64"/>
      <c r="C63" s="65"/>
      <c r="D63" s="45">
        <f>F54</f>
        <v>0</v>
      </c>
      <c r="E63" s="45">
        <f>G54</f>
        <v>0</v>
      </c>
      <c r="F63" s="45">
        <f>H54</f>
        <v>0</v>
      </c>
    </row>
    <row r="64" spans="1:12" ht="30" customHeight="1" x14ac:dyDescent="0.25">
      <c r="A64" s="75" t="s">
        <v>61</v>
      </c>
      <c r="B64" s="75"/>
      <c r="C64" s="75"/>
      <c r="D64" s="47" t="e">
        <f>SUM(D60:D63)</f>
        <v>#DIV/0!</v>
      </c>
      <c r="E64" s="47" t="e">
        <f>SUM(E60:E63)</f>
        <v>#DIV/0!</v>
      </c>
      <c r="F64" s="47" t="e">
        <f>SUM(F60:F63)</f>
        <v>#DIV/0!</v>
      </c>
    </row>
    <row r="65" spans="1:8" ht="30" customHeight="1" thickBot="1" x14ac:dyDescent="0.3">
      <c r="A65" s="48"/>
      <c r="B65" s="48"/>
      <c r="C65" s="48"/>
      <c r="D65" s="49"/>
      <c r="E65" s="49"/>
      <c r="F65" s="49"/>
    </row>
    <row r="66" spans="1:8" x14ac:dyDescent="0.25">
      <c r="A66" s="80" t="s">
        <v>68</v>
      </c>
      <c r="B66" s="81"/>
      <c r="C66" s="81"/>
      <c r="D66" s="81"/>
      <c r="E66" s="81"/>
      <c r="F66" s="81"/>
      <c r="G66" s="81"/>
      <c r="H66" s="82"/>
    </row>
    <row r="67" spans="1:8" ht="27.75" customHeight="1" thickBot="1" x14ac:dyDescent="0.3">
      <c r="A67" s="77" t="s">
        <v>63</v>
      </c>
      <c r="B67" s="78"/>
      <c r="C67" s="78"/>
      <c r="D67" s="78"/>
      <c r="E67" s="78"/>
      <c r="F67" s="78"/>
      <c r="G67" s="78"/>
      <c r="H67" s="79"/>
    </row>
    <row r="69" spans="1:8" x14ac:dyDescent="0.25">
      <c r="A69" s="43" t="s">
        <v>36</v>
      </c>
    </row>
    <row r="70" spans="1:8" x14ac:dyDescent="0.25">
      <c r="E70" t="s">
        <v>31</v>
      </c>
    </row>
  </sheetData>
  <sheetProtection algorithmName="SHA-512" hashValue="tXFMCU6YGtlun7fUnzYlTKV7aqBNotJtndncSt02XLFamOq44I0QzPLBAkG0ws/2z3VaUDvyp7k4pb01gpxi+A==" saltValue="MyEqMaNKP4iOaPQkqitZKg==" spinCount="100000" sheet="1" objects="1" scenarios="1" selectLockedCells="1"/>
  <mergeCells count="42">
    <mergeCell ref="A64:C64"/>
    <mergeCell ref="A59:C59"/>
    <mergeCell ref="A67:H67"/>
    <mergeCell ref="A66:H66"/>
    <mergeCell ref="F14:G14"/>
    <mergeCell ref="F15:G15"/>
    <mergeCell ref="F16:G16"/>
    <mergeCell ref="E28:F28"/>
    <mergeCell ref="E29:F29"/>
    <mergeCell ref="E27:F27"/>
    <mergeCell ref="D39:E39"/>
    <mergeCell ref="D40:E40"/>
    <mergeCell ref="D38:E38"/>
    <mergeCell ref="B39:C39"/>
    <mergeCell ref="B38:C38"/>
    <mergeCell ref="A1:H2"/>
    <mergeCell ref="A48:H48"/>
    <mergeCell ref="A50:H50"/>
    <mergeCell ref="A22:H22"/>
    <mergeCell ref="A51:H51"/>
    <mergeCell ref="A5:H5"/>
    <mergeCell ref="A6:H6"/>
    <mergeCell ref="A7:H7"/>
    <mergeCell ref="A8:H8"/>
    <mergeCell ref="A10:L10"/>
    <mergeCell ref="A9:H9"/>
    <mergeCell ref="A60:C60"/>
    <mergeCell ref="A61:C61"/>
    <mergeCell ref="A62:C62"/>
    <mergeCell ref="A63:C63"/>
    <mergeCell ref="A35:H35"/>
    <mergeCell ref="A36:H36"/>
    <mergeCell ref="A47:H47"/>
    <mergeCell ref="A57:F57"/>
    <mergeCell ref="A49:H49"/>
    <mergeCell ref="A19:L19"/>
    <mergeCell ref="A20:L20"/>
    <mergeCell ref="A21:L21"/>
    <mergeCell ref="B40:C40"/>
    <mergeCell ref="A33:L33"/>
    <mergeCell ref="A34:L34"/>
    <mergeCell ref="I47:L4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&amp;LEVB 011-19 Nabava higijenskog potrošnog materijala&amp;R&amp;P</oddFooter>
  </headerFooter>
  <rowBreaks count="4" manualBreakCount="4">
    <brk id="17" max="8" man="1"/>
    <brk id="31" max="8" man="1"/>
    <brk id="45" max="8" man="1"/>
    <brk id="56" max="7" man="1"/>
  </rowBreaks>
  <ignoredErrors>
    <ignoredError sqref="D16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ZZN-21/00225</OznakaEntiteta>
    <RbrDokumentaEntiteta xmlns="cc1bae78-4333-4ddf-b08b-bd286aa6bb3e">3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ZZN-21/00225 za pokretanje nabave , rbr. dokumenta 3</Naziv1>
    <SluzbenikKorisnickoIme xmlns="cc1bae78-4333-4ddf-b08b-bd286aa6bb3e">kveliki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413E91-98B3-4C5F-BBF3-CF906D2A2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45567-BC83-4DEF-9CBD-75D298E04165}">
  <ds:schemaRefs>
    <ds:schemaRef ds:uri="http://schemas.microsoft.com/office/2006/documentManagement/types"/>
    <ds:schemaRef ds:uri="1b2b10a5-14e7-4666-aebf-a6c484a2d94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7ed6651-52e6-4112-9a29-a4a91ab3f94a"/>
    <ds:schemaRef ds:uri="http://purl.org/dc/terms/"/>
    <ds:schemaRef ds:uri="cc1bae78-4333-4ddf-b08b-bd286aa6bb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E61BE0-EE8C-4683-A445-12E21DB602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EVB 011-19 Troškovnik</vt:lpstr>
      <vt:lpstr>'EVB 011-19 Troškovnik'!Print_Area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Cindori Mario</dc:creator>
  <cp:lastModifiedBy>Veliki Krešimir</cp:lastModifiedBy>
  <cp:lastPrinted>2021-08-20T08:41:35Z</cp:lastPrinted>
  <dcterms:created xsi:type="dcterms:W3CDTF">2017-11-15T06:14:34Z</dcterms:created>
  <dcterms:modified xsi:type="dcterms:W3CDTF">2021-10-20T06:31:49Z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  <property fmtid="{D5CDD505-2E9C-101B-9397-08002B2CF9AE}" pid="3" name="_docset_NoMedatataSyncRequired">
    <vt:lpwstr>False</vt:lpwstr>
  </property>
</Properties>
</file>